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lanip\общая\ОТЧЕТ ФУ за неделю\29.01\"/>
    </mc:Choice>
  </mc:AlternateContent>
  <bookViews>
    <workbookView xWindow="0" yWindow="0" windowWidth="15075" windowHeight="7260"/>
  </bookViews>
  <sheets>
    <sheet name="кв.смета_13" sheetId="2" r:id="rId1"/>
  </sheets>
  <definedNames>
    <definedName name="_xlnm.Print_Titles" localSheetId="0">кв.смета_13!$4:$4</definedName>
    <definedName name="_xlnm.Print_Area" localSheetId="0">кв.смета_13!$A$1:$H$27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2" l="1"/>
  <c r="E17" i="2"/>
  <c r="E16" i="2" s="1"/>
  <c r="E11" i="2"/>
  <c r="E12" i="2"/>
  <c r="E9" i="2"/>
  <c r="E8" i="2"/>
  <c r="D22" i="2"/>
  <c r="C22" i="2"/>
  <c r="C7" i="2"/>
  <c r="C6" i="2" s="1"/>
  <c r="C11" i="2"/>
  <c r="C13" i="2"/>
  <c r="C15" i="2"/>
  <c r="C21" i="2"/>
  <c r="C10" i="2" l="1"/>
  <c r="C24" i="2" s="1"/>
  <c r="D16" i="2"/>
  <c r="E15" i="2"/>
  <c r="G17" i="2"/>
  <c r="F17" i="2"/>
  <c r="F16" i="2" s="1"/>
  <c r="F15" i="2" s="1"/>
  <c r="B16" i="2"/>
  <c r="B15" i="2" s="1"/>
  <c r="F12" i="2"/>
  <c r="F11" i="2" s="1"/>
  <c r="G12" i="2"/>
  <c r="D11" i="2"/>
  <c r="B11" i="2"/>
  <c r="B13" i="2"/>
  <c r="D7" i="2"/>
  <c r="B7" i="2"/>
  <c r="B10" i="2" l="1"/>
  <c r="G11" i="2"/>
  <c r="G16" i="2"/>
  <c r="D15" i="2"/>
  <c r="G15" i="2" s="1"/>
  <c r="D21" i="2"/>
  <c r="D13" i="2"/>
  <c r="D10" i="2" s="1"/>
  <c r="D6" i="2"/>
  <c r="D24" i="2" l="1"/>
  <c r="B22" i="2"/>
  <c r="B21" i="2" s="1"/>
  <c r="B6" i="2"/>
  <c r="B24" i="2" l="1"/>
  <c r="G24" i="2" s="1"/>
  <c r="F8" i="2"/>
  <c r="F9" i="2"/>
  <c r="E13" i="2"/>
  <c r="E10" i="2" s="1"/>
  <c r="F13" i="2"/>
  <c r="F10" i="2" s="1"/>
  <c r="E14" i="2"/>
  <c r="F14" i="2"/>
  <c r="E21" i="2"/>
  <c r="F22" i="2"/>
  <c r="F21" i="2" s="1"/>
  <c r="E23" i="2"/>
  <c r="E22" i="2" s="1"/>
  <c r="F23" i="2"/>
  <c r="F7" i="2" l="1"/>
  <c r="F6" i="2" s="1"/>
  <c r="F24" i="2" s="1"/>
  <c r="E7" i="2"/>
  <c r="E6" i="2" s="1"/>
  <c r="E24" i="2" s="1"/>
  <c r="G23" i="2"/>
  <c r="G9" i="2" l="1"/>
  <c r="G8" i="2"/>
  <c r="G14" i="2"/>
  <c r="G21" i="2" l="1"/>
  <c r="G22" i="2"/>
  <c r="G10" i="2" l="1"/>
  <c r="G13" i="2"/>
  <c r="G7" i="2"/>
  <c r="G6" i="2" l="1"/>
</calcChain>
</file>

<file path=xl/sharedStrings.xml><?xml version="1.0" encoding="utf-8"?>
<sst xmlns="http://schemas.openxmlformats.org/spreadsheetml/2006/main" count="34" uniqueCount="34">
  <si>
    <t>% исп. год</t>
  </si>
  <si>
    <t>Л.В. Кузнецова</t>
  </si>
  <si>
    <t>Национальный проект 'Демография'</t>
  </si>
  <si>
    <t>Региональный проект "Финансовая поддержка семей при рождении детей"</t>
  </si>
  <si>
    <t>Региональный проект "Успех каждого ребенка"</t>
  </si>
  <si>
    <t>Национальный проект 'Образование'</t>
  </si>
  <si>
    <t>Национальный проект 'Жилье и городская среда'</t>
  </si>
  <si>
    <t>Региональный проект "Формирование комфортной городской среды"</t>
  </si>
  <si>
    <t xml:space="preserve">Остаток годового плана     </t>
  </si>
  <si>
    <t>(рублей)</t>
  </si>
  <si>
    <t>Пояснение</t>
  </si>
  <si>
    <t>Утвержденный план на год</t>
  </si>
  <si>
    <t>021E250970;Создание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</si>
  <si>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051F255550;Реализация программ формирования современной городской среды</t>
  </si>
  <si>
    <t>011P150840;Ежемесячная денежная выплата, назначаемая в случае рождения третьего ребенка или последующих детей до достижения ребенком возраста трех лет</t>
  </si>
  <si>
    <t>011P155730;Ежемесячная выплата в связи с рождением (усыновлением) первого ребенка</t>
  </si>
  <si>
    <t>Региональный проект "Современная школа"</t>
  </si>
  <si>
    <t>021Е1S1690;Обеспечение деятельности центров образования цифрового и гуманитарного профилей</t>
  </si>
  <si>
    <t>Региональный проект "Культурная среда"</t>
  </si>
  <si>
    <t>Национальный проект 'Культура'</t>
  </si>
  <si>
    <t>043А155198;Государственная поддержка отрасли культуры (создание и модернизация учреждений культурно-досугового типа в сельской местности, включая строительство, реконструкцию и капитальный ремонт зданий учреждений)</t>
  </si>
  <si>
    <t xml:space="preserve">Заместитель главы администрации - начальник финансового управления администрации Благодарненского городского округа Ставропольского края  </t>
  </si>
  <si>
    <t>Кассовый расход на 21.01.2021 года</t>
  </si>
  <si>
    <t>Запланированы бюджетные ассигнования за счет средств бюджета Ставропольского края в размере 6732072,28 рублей, за счет средств местного бюджета-354319,59 рублей на выплату заработной платы, начисления, закупку товаров, работ и услуг в СОШ №2, СОШ №4, СОШ №6, СОШ№8, СОШ №10, СОШ №11.</t>
  </si>
  <si>
    <t>Информация о реализации национальных проектов на территории Благодарненского городского округа Ставропольского края по состоянию на 28 января 2021 года</t>
  </si>
  <si>
    <t>Кассовый расход на 28.01.2021 года</t>
  </si>
  <si>
    <t>Кассовый расход с 21.01.2021 года по 28.01.2021 года</t>
  </si>
  <si>
    <t>Запланирован ремонт спортивного зала СОШ №3 на сумму 1625000,00 рублей, приобретение спортивного оборудования в СОШ №3 на сумму 200431,00 рублей. По состоянию на 28.01.2021 заключены муниципальные контракты: на проведение ремонта спортивного зала с ООО "Атлант", срок выполнения работ - с 01.04.2021 по 30.05.2021; на поставку спортивного оборудования - с ИП Кинаш А.Е.</t>
  </si>
  <si>
    <t>По состоянию на 28.01.2021 года численность получателй составила 506 человек</t>
  </si>
  <si>
    <t>По состоянию на 28.01.2021 года численность получателй составила 459 человек</t>
  </si>
  <si>
    <r>
      <rPr>
        <b/>
        <sz val="22"/>
        <rFont val="Times New Roman"/>
        <family val="1"/>
        <charset val="204"/>
      </rPr>
      <t xml:space="preserve">Капитальный ремонт МУК ДК с.Спасское: </t>
    </r>
    <r>
      <rPr>
        <sz val="22"/>
        <rFont val="Times New Roman"/>
        <family val="1"/>
        <charset val="204"/>
      </rPr>
      <t>заключен муниципальный контракт от 24.11.2020 №0121200004720001208, подрядчик-ИП Морин В.А., срок выполнения работ-до 31.08.2021. Произведен демонтаж дверей, дверных коробок, в танцевальном классе демонтаж зеркал, танцевальных станков, выполнены демонтажные работы старого покрытия пола и стен на 2 этаже. В 2 кабинетах библиотеки на 1 этаже выполнены демонтажные работы старого покрытия стен. На объект завезены строительное технологическое оборудование, гипсовая штукатурка, гипсокартон, направляющие под гипсокартон, цемент, щебень, песок. Выполнены работы на 2-м этаже здания: демонтаж пластиковых коробов электропроводки и монтаж новой электропроводки под штукатурку, выполнен демонтаж и монтаж радиаторных решеток, ведутся работы по монтажу направляющих под гипсокартон, на 100% выполнены работы: оштукатуривание стен кабинетов и коридора, бетонирование пола коридора, монтаж электропроводки под штукатурку. На 1-м этаже здания выполнены работы по оштукатуриванию коридора и 2-х кабинетов на 40%, на 100% выполнено бетонирование пола коридора. Демонтаж пластиковых коробов электропроводки и монтаж новой электропроводки под штукатурку выполнен на 85%. Монтаж радиаторных решеток выполнен на 100 %, ведутся работы по их покраске. В туалете ведутся демонтажные работы покрытия стен и пола. На лестничном марше, в коридоре 1 этажа здания демонтаж старого покрытия стен выполнен на 80%, ведутся работы по оштукатуриванию стен, в подвальном помещении оштукатуривание стен выполнено на 70%. Демонтаж старого потолка молодежного зала -100%. Монтаж потолков в помещения 2го этажа-100%. Общий процент выполненных работ на объекте -24%.</t>
    </r>
  </si>
  <si>
    <r>
      <rPr>
        <b/>
        <sz val="22"/>
        <rFont val="Times New Roman"/>
        <family val="1"/>
        <charset val="204"/>
      </rPr>
      <t>Капитальный ремонт здания МУД ДК с. Александрия</t>
    </r>
    <r>
      <rPr>
        <sz val="22"/>
        <rFont val="Times New Roman"/>
        <family val="1"/>
        <charset val="204"/>
      </rPr>
      <t xml:space="preserve">: заключен муниципальный контракт от 23.11.2020 №1118-ЭА, подрядчик-ООО "Капитал", срок выполнения работ-до 31.08.2021. Работы начаты 08.12.2020 г. Завезен материал для ремонта крыши. Ведутся работы по демонтажу старого покрытия кровли. Произведен демонтаж правого и левого крыла кровли, построение каркаса правого крыла кровли. Выполнены монтажные работы по установке каркаса фасадной части кровли. Каркас фасада накрыт пленкой, установлены ветровики, прикручены желоба, установлены водосточные трубы. Выполнены работы по устройству капельников. Выполнена обшивка коробов, обработка каркаса кровли противопожарным составом, монтаж металлопрофиля. Процент выполнения работ 10%.. </t>
    </r>
  </si>
  <si>
    <r>
      <rPr>
        <b/>
        <sz val="22"/>
        <rFont val="Times New Roman"/>
        <family val="1"/>
        <charset val="204"/>
      </rPr>
      <t>Капитальный ремонт здания МУК ДК с.Бурлацкое</t>
    </r>
    <r>
      <rPr>
        <sz val="22"/>
        <rFont val="Times New Roman"/>
        <family val="1"/>
        <charset val="204"/>
      </rPr>
      <t>: заключён муниципальный контракт от 25.11.2020 №0121600011020000075, подрядчик-ООО "СМУ-9", срок выполнения работ-до 01.09.2021. Произведены демонтажные работы на 2-м этаже и в фойе. Произведены замеры объемов, осмотр полов 2-го этажа после демонтажа, осмотр и замеры объемов электромонтажных и противопожарных работ. Завезены материалы для электромонтажных работ Начат монтаж электропроводки на 2-м этаже. По состоянию на 28.01.2021 работы не ведутся, т.к. после демонтажа вскрылись проблемы, которые 27.01.2021 подрядчик обсудил с представителями стройконтроля. До конца недели подрядчик подготовит документы для согласования, после-начнутся работы.</t>
    </r>
  </si>
  <si>
    <t>Заключен муниципальный контракт на благоустройство территории, прилегающей к Роднику по пер.Рученый в г.Благодарный от 14.11.2020 №50, сроки выполнения работ-с 14.11.2020 до 30.06.2021. Цена контракта составляет 26416098,70 рублей. По состоянию на 28.01.2021 работы не проводились.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</si>
</sst>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00\.000\.0"/>
    <numFmt numFmtId="166" formatCode="0000000000"/>
    <numFmt numFmtId="167" formatCode="#,##0.00_ ;[Red]\-#,##0.00\ "/>
  </numFmts>
  <fonts count="8" x14ac:knownFonts="1">
    <font>
      <sz val="11"/>
      <color theme="1"/>
      <name val="Calibri"/>
      <family val="2"/>
      <charset val="204"/>
      <scheme val="minor"/>
    </font>
    <font>
      <sz val="10"/>
      <name val="Arial"/>
      <family val="2"/>
      <charset val="204"/>
    </font>
    <font>
      <sz val="20"/>
      <name val="Times New Roman"/>
      <family val="1"/>
      <charset val="204"/>
    </font>
    <font>
      <b/>
      <sz val="20"/>
      <name val="Times New Roman"/>
      <family val="1"/>
      <charset val="204"/>
    </font>
    <font>
      <b/>
      <sz val="20"/>
      <color theme="1"/>
      <name val="Times New Roman"/>
      <family val="1"/>
      <charset val="204"/>
    </font>
    <font>
      <sz val="20"/>
      <color theme="1"/>
      <name val="Times New Roman"/>
      <family val="1"/>
      <charset val="204"/>
    </font>
    <font>
      <sz val="22"/>
      <name val="Times New Roman"/>
      <family val="1"/>
      <charset val="204"/>
    </font>
    <font>
      <b/>
      <sz val="2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applyFill="1"/>
    <xf numFmtId="0" fontId="2" fillId="0" borderId="0" xfId="1" applyNumberFormat="1" applyFont="1" applyFill="1" applyAlignment="1" applyProtection="1">
      <protection hidden="1"/>
    </xf>
    <xf numFmtId="0" fontId="2" fillId="0" borderId="0" xfId="1" applyFont="1" applyFill="1" applyProtection="1">
      <protection hidden="1"/>
    </xf>
    <xf numFmtId="0" fontId="2" fillId="0" borderId="0" xfId="1" applyFont="1" applyFill="1" applyAlignment="1" applyProtection="1">
      <alignment horizontal="right"/>
      <protection hidden="1"/>
    </xf>
    <xf numFmtId="0" fontId="3" fillId="0" borderId="1" xfId="1" applyNumberFormat="1" applyFont="1" applyFill="1" applyBorder="1" applyAlignment="1" applyProtection="1">
      <alignment horizontal="centerContinuous" vertical="center"/>
      <protection hidden="1"/>
    </xf>
    <xf numFmtId="0" fontId="3" fillId="0" borderId="1" xfId="1" applyNumberFormat="1" applyFont="1" applyFill="1" applyBorder="1" applyAlignment="1" applyProtection="1">
      <alignment horizontal="center" vertical="center" wrapText="1"/>
      <protection hidden="1"/>
    </xf>
    <xf numFmtId="0" fontId="3" fillId="0" borderId="1" xfId="1" applyFont="1" applyFill="1" applyBorder="1" applyAlignment="1">
      <alignment horizontal="center" vertical="center"/>
    </xf>
    <xf numFmtId="0" fontId="3" fillId="0" borderId="1" xfId="1" applyNumberFormat="1" applyFont="1" applyFill="1" applyBorder="1" applyAlignment="1" applyProtection="1">
      <alignment horizontal="center"/>
      <protection hidden="1"/>
    </xf>
    <xf numFmtId="0" fontId="3" fillId="0" borderId="1" xfId="1" applyFont="1" applyFill="1" applyBorder="1" applyAlignment="1">
      <alignment horizontal="center"/>
    </xf>
    <xf numFmtId="0" fontId="4" fillId="0" borderId="1" xfId="0" applyFont="1" applyFill="1" applyBorder="1" applyAlignment="1">
      <alignment wrapText="1"/>
    </xf>
    <xf numFmtId="167" fontId="3" fillId="0" borderId="1" xfId="1" applyNumberFormat="1" applyFont="1" applyFill="1" applyBorder="1" applyAlignment="1" applyProtection="1">
      <alignment horizontal="right"/>
      <protection hidden="1"/>
    </xf>
    <xf numFmtId="10" fontId="3" fillId="0" borderId="1" xfId="1" applyNumberFormat="1" applyFont="1" applyFill="1" applyBorder="1" applyAlignment="1" applyProtection="1">
      <alignment horizontal="right"/>
      <protection hidden="1"/>
    </xf>
    <xf numFmtId="0" fontId="2" fillId="0" borderId="1" xfId="1" applyFont="1" applyFill="1" applyBorder="1"/>
    <xf numFmtId="166" fontId="2" fillId="0" borderId="1" xfId="1" applyNumberFormat="1" applyFont="1" applyFill="1" applyBorder="1" applyAlignment="1" applyProtection="1">
      <alignment wrapText="1"/>
      <protection hidden="1"/>
    </xf>
    <xf numFmtId="164" fontId="2" fillId="0" borderId="1" xfId="1" applyNumberFormat="1" applyFont="1" applyFill="1" applyBorder="1" applyAlignment="1" applyProtection="1">
      <protection hidden="1"/>
    </xf>
    <xf numFmtId="167" fontId="2" fillId="0" borderId="1" xfId="1" applyNumberFormat="1" applyFont="1" applyFill="1" applyBorder="1" applyAlignment="1" applyProtection="1">
      <alignment horizontal="right"/>
      <protection hidden="1"/>
    </xf>
    <xf numFmtId="10" fontId="2" fillId="0" borderId="1" xfId="1" applyNumberFormat="1" applyFont="1" applyFill="1" applyBorder="1" applyAlignment="1" applyProtection="1">
      <alignment horizontal="right"/>
      <protection hidden="1"/>
    </xf>
    <xf numFmtId="4" fontId="3" fillId="0" borderId="1" xfId="1" applyNumberFormat="1" applyFont="1" applyFill="1" applyBorder="1" applyAlignment="1" applyProtection="1">
      <protection hidden="1"/>
    </xf>
    <xf numFmtId="165" fontId="3" fillId="0" borderId="1" xfId="1" applyNumberFormat="1" applyFont="1" applyFill="1" applyBorder="1" applyAlignment="1" applyProtection="1">
      <alignment wrapText="1"/>
      <protection hidden="1"/>
    </xf>
    <xf numFmtId="0" fontId="5" fillId="0" borderId="1" xfId="0" applyFont="1" applyFill="1" applyBorder="1" applyAlignment="1">
      <alignment wrapText="1"/>
    </xf>
    <xf numFmtId="4" fontId="2" fillId="0" borderId="1" xfId="1" applyNumberFormat="1" applyFont="1" applyFill="1" applyBorder="1" applyAlignment="1" applyProtection="1">
      <protection hidden="1"/>
    </xf>
    <xf numFmtId="164" fontId="3" fillId="0" borderId="1" xfId="1" applyNumberFormat="1" applyFont="1" applyFill="1" applyBorder="1" applyAlignment="1" applyProtection="1">
      <protection hidden="1"/>
    </xf>
    <xf numFmtId="166" fontId="3" fillId="0" borderId="1" xfId="1" applyNumberFormat="1" applyFont="1" applyFill="1" applyBorder="1" applyAlignment="1" applyProtection="1">
      <alignment wrapText="1"/>
      <protection hidden="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1" xfId="1" applyNumberFormat="1" applyFont="1" applyFill="1" applyBorder="1" applyAlignment="1" applyProtection="1">
      <protection hidden="1"/>
    </xf>
    <xf numFmtId="0" fontId="2" fillId="0" borderId="0" xfId="1" applyNumberFormat="1" applyFont="1" applyFill="1" applyAlignment="1" applyProtection="1">
      <alignment horizontal="left"/>
      <protection hidden="1"/>
    </xf>
    <xf numFmtId="167" fontId="2" fillId="0" borderId="0" xfId="1" applyNumberFormat="1" applyFont="1" applyFill="1"/>
    <xf numFmtId="0" fontId="6" fillId="0" borderId="1" xfId="1" applyFont="1" applyFill="1" applyBorder="1" applyAlignment="1">
      <alignment wrapText="1"/>
    </xf>
    <xf numFmtId="0" fontId="6" fillId="0" borderId="1" xfId="1" applyFont="1" applyFill="1" applyBorder="1"/>
    <xf numFmtId="0" fontId="3" fillId="0" borderId="0" xfId="1" applyNumberFormat="1" applyFont="1" applyFill="1" applyAlignment="1" applyProtection="1">
      <alignment horizontal="center"/>
      <protection hidden="1"/>
    </xf>
    <xf numFmtId="0" fontId="2" fillId="0" borderId="0" xfId="1" applyNumberFormat="1" applyFont="1" applyFill="1" applyAlignment="1" applyProtection="1">
      <alignment horizontal="left" wrapText="1"/>
      <protection hidden="1"/>
    </xf>
    <xf numFmtId="166" fontId="2" fillId="0" borderId="2" xfId="1" applyNumberFormat="1" applyFont="1" applyFill="1" applyBorder="1" applyAlignment="1" applyProtection="1">
      <alignment horizontal="left" vertical="center" wrapText="1"/>
      <protection hidden="1"/>
    </xf>
    <xf numFmtId="166" fontId="2" fillId="0" borderId="3" xfId="1" applyNumberFormat="1" applyFont="1" applyFill="1" applyBorder="1" applyAlignment="1" applyProtection="1">
      <alignment horizontal="left" vertical="center" wrapText="1"/>
      <protection hidden="1"/>
    </xf>
    <xf numFmtId="166" fontId="2" fillId="0" borderId="4" xfId="1" applyNumberFormat="1" applyFont="1" applyFill="1" applyBorder="1" applyAlignment="1" applyProtection="1">
      <alignment horizontal="left" vertical="center" wrapText="1"/>
      <protection hidden="1"/>
    </xf>
    <xf numFmtId="164" fontId="2" fillId="0" borderId="2" xfId="1" applyNumberFormat="1" applyFont="1" applyFill="1" applyBorder="1" applyAlignment="1" applyProtection="1">
      <alignment horizontal="center"/>
      <protection hidden="1"/>
    </xf>
    <xf numFmtId="164" fontId="2" fillId="0" borderId="3" xfId="1" applyNumberFormat="1" applyFont="1" applyFill="1" applyBorder="1" applyAlignment="1" applyProtection="1">
      <alignment horizontal="center"/>
      <protection hidden="1"/>
    </xf>
    <xf numFmtId="164" fontId="2" fillId="0" borderId="4" xfId="1" applyNumberFormat="1" applyFont="1" applyFill="1" applyBorder="1" applyAlignment="1" applyProtection="1">
      <alignment horizontal="center"/>
      <protection hidden="1"/>
    </xf>
    <xf numFmtId="167" fontId="2" fillId="0" borderId="2" xfId="1" applyNumberFormat="1" applyFont="1" applyFill="1" applyBorder="1" applyAlignment="1" applyProtection="1">
      <alignment horizontal="center"/>
      <protection hidden="1"/>
    </xf>
    <xf numFmtId="167" fontId="2" fillId="0" borderId="3" xfId="1" applyNumberFormat="1" applyFont="1" applyFill="1" applyBorder="1" applyAlignment="1" applyProtection="1">
      <alignment horizontal="center"/>
      <protection hidden="1"/>
    </xf>
    <xf numFmtId="167" fontId="2" fillId="0" borderId="4" xfId="1" applyNumberFormat="1" applyFont="1" applyFill="1" applyBorder="1" applyAlignment="1" applyProtection="1">
      <alignment horizontal="center"/>
      <protection hidden="1"/>
    </xf>
    <xf numFmtId="10" fontId="2" fillId="0" borderId="2" xfId="1" applyNumberFormat="1" applyFont="1" applyFill="1" applyBorder="1" applyAlignment="1" applyProtection="1">
      <alignment horizontal="center"/>
      <protection hidden="1"/>
    </xf>
    <xf numFmtId="10" fontId="2" fillId="0" borderId="3" xfId="1" applyNumberFormat="1" applyFont="1" applyFill="1" applyBorder="1" applyAlignment="1" applyProtection="1">
      <alignment horizontal="center"/>
      <protection hidden="1"/>
    </xf>
    <xf numFmtId="10" fontId="2" fillId="0" borderId="4" xfId="1" applyNumberFormat="1" applyFont="1" applyFill="1" applyBorder="1" applyAlignment="1" applyProtection="1">
      <alignment horizontal="center"/>
      <protection hidden="1"/>
    </xf>
    <xf numFmtId="0" fontId="6" fillId="0" borderId="2" xfId="1" applyFont="1" applyFill="1" applyBorder="1" applyAlignment="1">
      <alignment horizontal="left" wrapText="1"/>
    </xf>
    <xf numFmtId="0" fontId="6" fillId="0" borderId="4" xfId="1"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tabSelected="1" view="pageBreakPreview" topLeftCell="A22" zoomScale="50" zoomScaleNormal="30" zoomScaleSheetLayoutView="50" workbookViewId="0">
      <selection activeCell="A5" sqref="A5:H5"/>
    </sheetView>
  </sheetViews>
  <sheetFormatPr defaultColWidth="9.140625" defaultRowHeight="26.25" x14ac:dyDescent="0.4"/>
  <cols>
    <col min="1" max="1" width="30" style="1" customWidth="1"/>
    <col min="2" max="2" width="29.7109375" style="1" customWidth="1"/>
    <col min="3" max="3" width="30.140625" style="1" hidden="1" customWidth="1"/>
    <col min="4" max="4" width="30" style="1" customWidth="1"/>
    <col min="5" max="5" width="30.42578125" style="1" hidden="1" customWidth="1"/>
    <col min="6" max="6" width="29.85546875" style="1" customWidth="1"/>
    <col min="7" max="7" width="16.7109375" style="1" customWidth="1"/>
    <col min="8" max="8" width="147.7109375" style="1" customWidth="1"/>
    <col min="9" max="9" width="99.7109375" style="1" customWidth="1"/>
    <col min="10" max="10" width="48" style="1" customWidth="1"/>
    <col min="11" max="202" width="9.140625" style="1" customWidth="1"/>
    <col min="203" max="16384" width="9.140625" style="1"/>
  </cols>
  <sheetData>
    <row r="1" spans="1:8" ht="33.75" customHeight="1" x14ac:dyDescent="0.4">
      <c r="A1" s="31" t="s">
        <v>24</v>
      </c>
      <c r="B1" s="31"/>
      <c r="C1" s="31"/>
      <c r="D1" s="31"/>
      <c r="E1" s="31"/>
      <c r="F1" s="31"/>
      <c r="G1" s="31"/>
      <c r="H1" s="31"/>
    </row>
    <row r="2" spans="1:8" ht="22.5" hidden="1" customHeight="1" x14ac:dyDescent="0.4">
      <c r="A2" s="31"/>
      <c r="B2" s="31"/>
      <c r="C2" s="31"/>
      <c r="D2" s="31"/>
      <c r="E2" s="31"/>
      <c r="F2" s="31"/>
      <c r="G2" s="31"/>
      <c r="H2" s="31"/>
    </row>
    <row r="3" spans="1:8" ht="16.5" customHeight="1" x14ac:dyDescent="0.4">
      <c r="A3" s="2"/>
      <c r="B3" s="3"/>
      <c r="C3" s="3"/>
      <c r="D3" s="3"/>
      <c r="E3" s="3"/>
      <c r="F3" s="3"/>
      <c r="G3" s="4"/>
      <c r="H3" s="4" t="s">
        <v>9</v>
      </c>
    </row>
    <row r="4" spans="1:8" ht="135.75" customHeight="1" x14ac:dyDescent="0.4">
      <c r="A4" s="5"/>
      <c r="B4" s="6" t="s">
        <v>11</v>
      </c>
      <c r="C4" s="6" t="s">
        <v>22</v>
      </c>
      <c r="D4" s="6" t="s">
        <v>25</v>
      </c>
      <c r="E4" s="6" t="s">
        <v>26</v>
      </c>
      <c r="F4" s="6" t="s">
        <v>8</v>
      </c>
      <c r="G4" s="6" t="s">
        <v>0</v>
      </c>
      <c r="H4" s="7" t="s">
        <v>10</v>
      </c>
    </row>
    <row r="5" spans="1:8" ht="30" customHeight="1" x14ac:dyDescent="0.4">
      <c r="A5" s="8">
        <v>1</v>
      </c>
      <c r="B5" s="8">
        <v>2</v>
      </c>
      <c r="C5" s="8">
        <v>3</v>
      </c>
      <c r="D5" s="8">
        <v>3</v>
      </c>
      <c r="E5" s="8">
        <v>5</v>
      </c>
      <c r="F5" s="8">
        <v>4</v>
      </c>
      <c r="G5" s="8">
        <v>5</v>
      </c>
      <c r="H5" s="9">
        <v>6</v>
      </c>
    </row>
    <row r="6" spans="1:8" ht="77.25" x14ac:dyDescent="0.4">
      <c r="A6" s="10" t="s">
        <v>2</v>
      </c>
      <c r="B6" s="11">
        <f>B7</f>
        <v>109012440</v>
      </c>
      <c r="C6" s="11">
        <f t="shared" ref="C6:E6" si="0">C7</f>
        <v>10811164.41</v>
      </c>
      <c r="D6" s="11">
        <f t="shared" si="0"/>
        <v>11842576.059999999</v>
      </c>
      <c r="E6" s="11">
        <f t="shared" si="0"/>
        <v>1031411.6500000004</v>
      </c>
      <c r="F6" s="11">
        <f>F7</f>
        <v>97169863.939999998</v>
      </c>
      <c r="G6" s="12">
        <f t="shared" ref="G6:G24" si="1">D6/B6</f>
        <v>0.10863508843577852</v>
      </c>
      <c r="H6" s="13"/>
    </row>
    <row r="7" spans="1:8" ht="179.25" x14ac:dyDescent="0.4">
      <c r="A7" s="10" t="s">
        <v>3</v>
      </c>
      <c r="B7" s="11">
        <f>B8+B9</f>
        <v>109012440</v>
      </c>
      <c r="C7" s="11">
        <f t="shared" ref="C7:F7" si="2">C8+C9</f>
        <v>10811164.41</v>
      </c>
      <c r="D7" s="11">
        <f t="shared" si="2"/>
        <v>11842576.059999999</v>
      </c>
      <c r="E7" s="11">
        <f t="shared" si="2"/>
        <v>1031411.6500000004</v>
      </c>
      <c r="F7" s="11">
        <f t="shared" si="2"/>
        <v>97169863.939999998</v>
      </c>
      <c r="G7" s="12">
        <f t="shared" si="1"/>
        <v>0.10863508843577852</v>
      </c>
      <c r="H7" s="13"/>
    </row>
    <row r="8" spans="1:8" ht="393.75" x14ac:dyDescent="0.4">
      <c r="A8" s="14" t="s">
        <v>14</v>
      </c>
      <c r="B8" s="15">
        <v>57149530</v>
      </c>
      <c r="C8" s="15">
        <v>6491941.0199999996</v>
      </c>
      <c r="D8" s="15">
        <v>6700000</v>
      </c>
      <c r="E8" s="16">
        <f>D8-C8</f>
        <v>208058.98000000045</v>
      </c>
      <c r="F8" s="16">
        <f>B8-D8</f>
        <v>50449530</v>
      </c>
      <c r="G8" s="17">
        <f t="shared" si="1"/>
        <v>0.11723630972993129</v>
      </c>
      <c r="H8" s="29" t="s">
        <v>28</v>
      </c>
    </row>
    <row r="9" spans="1:8" ht="157.5" x14ac:dyDescent="0.4">
      <c r="A9" s="14" t="s">
        <v>15</v>
      </c>
      <c r="B9" s="15">
        <v>51862910</v>
      </c>
      <c r="C9" s="15">
        <v>4319223.3899999997</v>
      </c>
      <c r="D9" s="15">
        <v>5142576.0599999996</v>
      </c>
      <c r="E9" s="16">
        <f>D9-C9</f>
        <v>823352.66999999993</v>
      </c>
      <c r="F9" s="16">
        <f>B9-D9</f>
        <v>46720333.939999998</v>
      </c>
      <c r="G9" s="17">
        <f t="shared" si="1"/>
        <v>9.9157105916347535E-2</v>
      </c>
      <c r="H9" s="29" t="s">
        <v>29</v>
      </c>
    </row>
    <row r="10" spans="1:8" ht="77.25" x14ac:dyDescent="0.4">
      <c r="A10" s="10" t="s">
        <v>5</v>
      </c>
      <c r="B10" s="18">
        <f>B11+B13</f>
        <v>8911822.870000001</v>
      </c>
      <c r="C10" s="18">
        <f t="shared" ref="C10:D10" si="3">C11+C13</f>
        <v>0</v>
      </c>
      <c r="D10" s="18">
        <f t="shared" si="3"/>
        <v>0</v>
      </c>
      <c r="E10" s="18">
        <f>E11+E13</f>
        <v>0</v>
      </c>
      <c r="F10" s="18">
        <f t="shared" ref="F10" si="4">F11+F13</f>
        <v>8911822.870000001</v>
      </c>
      <c r="G10" s="12">
        <f t="shared" si="1"/>
        <v>0</v>
      </c>
      <c r="H10" s="30"/>
    </row>
    <row r="11" spans="1:8" ht="102.75" x14ac:dyDescent="0.4">
      <c r="A11" s="19" t="s">
        <v>16</v>
      </c>
      <c r="B11" s="18">
        <f>B12</f>
        <v>7086391.8700000001</v>
      </c>
      <c r="C11" s="18">
        <f t="shared" ref="C11:F11" si="5">C12</f>
        <v>0</v>
      </c>
      <c r="D11" s="18">
        <f t="shared" si="5"/>
        <v>0</v>
      </c>
      <c r="E11" s="18">
        <f>E12</f>
        <v>0</v>
      </c>
      <c r="F11" s="18">
        <f t="shared" si="5"/>
        <v>7086391.8700000001</v>
      </c>
      <c r="G11" s="12">
        <f t="shared" si="1"/>
        <v>0</v>
      </c>
      <c r="H11" s="30"/>
    </row>
    <row r="12" spans="1:8" ht="210" x14ac:dyDescent="0.4">
      <c r="A12" s="20" t="s">
        <v>17</v>
      </c>
      <c r="B12" s="21">
        <v>7086391.8700000001</v>
      </c>
      <c r="C12" s="21">
        <v>0</v>
      </c>
      <c r="D12" s="21">
        <v>0</v>
      </c>
      <c r="E12" s="16">
        <f>D12-C12</f>
        <v>0</v>
      </c>
      <c r="F12" s="21">
        <f>B12-D12</f>
        <v>7086391.8700000001</v>
      </c>
      <c r="G12" s="17">
        <f t="shared" si="1"/>
        <v>0</v>
      </c>
      <c r="H12" s="29" t="s">
        <v>23</v>
      </c>
    </row>
    <row r="13" spans="1:8" ht="102.75" x14ac:dyDescent="0.4">
      <c r="A13" s="19" t="s">
        <v>4</v>
      </c>
      <c r="B13" s="18">
        <f>B14</f>
        <v>1825431</v>
      </c>
      <c r="C13" s="18">
        <f t="shared" ref="C13:D13" si="6">C14</f>
        <v>0</v>
      </c>
      <c r="D13" s="18">
        <f t="shared" si="6"/>
        <v>0</v>
      </c>
      <c r="E13" s="11">
        <f>D13-C13</f>
        <v>0</v>
      </c>
      <c r="F13" s="11">
        <f>B13-D13</f>
        <v>1825431</v>
      </c>
      <c r="G13" s="12">
        <f t="shared" si="1"/>
        <v>0</v>
      </c>
      <c r="H13" s="30"/>
    </row>
    <row r="14" spans="1:8" ht="367.5" x14ac:dyDescent="0.4">
      <c r="A14" s="14" t="s">
        <v>12</v>
      </c>
      <c r="B14" s="15">
        <v>1825431</v>
      </c>
      <c r="C14" s="15">
        <v>0</v>
      </c>
      <c r="D14" s="15">
        <v>0</v>
      </c>
      <c r="E14" s="16">
        <f>D14-C14</f>
        <v>0</v>
      </c>
      <c r="F14" s="16">
        <f>B14-D14</f>
        <v>1825431</v>
      </c>
      <c r="G14" s="17">
        <f t="shared" si="1"/>
        <v>0</v>
      </c>
      <c r="H14" s="29" t="s">
        <v>27</v>
      </c>
    </row>
    <row r="15" spans="1:8" ht="77.25" x14ac:dyDescent="0.4">
      <c r="A15" s="10" t="s">
        <v>19</v>
      </c>
      <c r="B15" s="22">
        <f>B16</f>
        <v>30577740</v>
      </c>
      <c r="C15" s="22">
        <f t="shared" ref="C15:F15" si="7">C16</f>
        <v>0</v>
      </c>
      <c r="D15" s="22">
        <f t="shared" si="7"/>
        <v>0</v>
      </c>
      <c r="E15" s="22">
        <f t="shared" si="7"/>
        <v>0</v>
      </c>
      <c r="F15" s="22">
        <f t="shared" si="7"/>
        <v>30577740</v>
      </c>
      <c r="G15" s="12">
        <f t="shared" si="1"/>
        <v>0</v>
      </c>
      <c r="H15" s="29"/>
    </row>
    <row r="16" spans="1:8" ht="102.75" x14ac:dyDescent="0.4">
      <c r="A16" s="23" t="s">
        <v>18</v>
      </c>
      <c r="B16" s="22">
        <f>B17</f>
        <v>30577740</v>
      </c>
      <c r="C16" s="22">
        <f>C17</f>
        <v>0</v>
      </c>
      <c r="D16" s="22">
        <f t="shared" ref="D16:F16" si="8">D17</f>
        <v>0</v>
      </c>
      <c r="E16" s="22">
        <f>E17</f>
        <v>0</v>
      </c>
      <c r="F16" s="22">
        <f t="shared" si="8"/>
        <v>30577740</v>
      </c>
      <c r="G16" s="12">
        <f t="shared" si="1"/>
        <v>0</v>
      </c>
      <c r="H16" s="29"/>
    </row>
    <row r="17" spans="1:10" ht="291" customHeight="1" x14ac:dyDescent="0.4">
      <c r="A17" s="33" t="s">
        <v>20</v>
      </c>
      <c r="B17" s="36">
        <v>30577740</v>
      </c>
      <c r="C17" s="36">
        <v>0</v>
      </c>
      <c r="D17" s="36">
        <v>0</v>
      </c>
      <c r="E17" s="39">
        <f>D17-C17</f>
        <v>0</v>
      </c>
      <c r="F17" s="39">
        <f>B17-D17</f>
        <v>30577740</v>
      </c>
      <c r="G17" s="42">
        <f t="shared" si="1"/>
        <v>0</v>
      </c>
      <c r="H17" s="45" t="s">
        <v>30</v>
      </c>
      <c r="I17" s="24"/>
      <c r="J17" s="24"/>
    </row>
    <row r="18" spans="1:10" ht="409.5" customHeight="1" x14ac:dyDescent="0.4">
      <c r="A18" s="34"/>
      <c r="B18" s="37"/>
      <c r="C18" s="37"/>
      <c r="D18" s="37"/>
      <c r="E18" s="40"/>
      <c r="F18" s="40"/>
      <c r="G18" s="43"/>
      <c r="H18" s="46"/>
      <c r="I18" s="24"/>
      <c r="J18" s="24"/>
    </row>
    <row r="19" spans="1:10" ht="299.25" customHeight="1" x14ac:dyDescent="0.4">
      <c r="A19" s="34"/>
      <c r="B19" s="37"/>
      <c r="C19" s="37"/>
      <c r="D19" s="37"/>
      <c r="E19" s="40"/>
      <c r="F19" s="40"/>
      <c r="G19" s="43"/>
      <c r="H19" s="29" t="s">
        <v>31</v>
      </c>
      <c r="I19" s="25"/>
      <c r="J19" s="25"/>
    </row>
    <row r="20" spans="1:10" ht="298.5" customHeight="1" x14ac:dyDescent="0.4">
      <c r="A20" s="35"/>
      <c r="B20" s="38"/>
      <c r="C20" s="38"/>
      <c r="D20" s="38"/>
      <c r="E20" s="41"/>
      <c r="F20" s="41"/>
      <c r="G20" s="44"/>
      <c r="H20" s="29" t="s">
        <v>32</v>
      </c>
      <c r="I20" s="25"/>
      <c r="J20" s="25"/>
    </row>
    <row r="21" spans="1:10" ht="102.75" x14ac:dyDescent="0.4">
      <c r="A21" s="10" t="s">
        <v>6</v>
      </c>
      <c r="B21" s="18">
        <f>B22</f>
        <v>34147630</v>
      </c>
      <c r="C21" s="18">
        <f t="shared" ref="C21:D21" si="9">C22</f>
        <v>0</v>
      </c>
      <c r="D21" s="18">
        <f t="shared" si="9"/>
        <v>0</v>
      </c>
      <c r="E21" s="11">
        <f>D21-C21</f>
        <v>0</v>
      </c>
      <c r="F21" s="18">
        <f>F22</f>
        <v>34147630</v>
      </c>
      <c r="G21" s="12">
        <f t="shared" si="1"/>
        <v>0</v>
      </c>
      <c r="H21" s="30"/>
    </row>
    <row r="22" spans="1:10" ht="153.75" x14ac:dyDescent="0.4">
      <c r="A22" s="19" t="s">
        <v>7</v>
      </c>
      <c r="B22" s="18">
        <f>SUM(B23:B23)</f>
        <v>34147630</v>
      </c>
      <c r="C22" s="18">
        <f>SUM(C23:C23)</f>
        <v>0</v>
      </c>
      <c r="D22" s="18">
        <f t="shared" ref="D22" si="10">SUM(D23:D23)</f>
        <v>0</v>
      </c>
      <c r="E22" s="18">
        <f>SUM(E23:E23)</f>
        <v>0</v>
      </c>
      <c r="F22" s="18">
        <f>B22-D22</f>
        <v>34147630</v>
      </c>
      <c r="G22" s="12">
        <f t="shared" si="1"/>
        <v>0</v>
      </c>
      <c r="H22" s="30"/>
    </row>
    <row r="23" spans="1:10" ht="183.75" x14ac:dyDescent="0.4">
      <c r="A23" s="14" t="s">
        <v>13</v>
      </c>
      <c r="B23" s="21">
        <v>34147630</v>
      </c>
      <c r="C23" s="21">
        <v>0</v>
      </c>
      <c r="D23" s="21">
        <v>0</v>
      </c>
      <c r="E23" s="21">
        <f>D23-C23</f>
        <v>0</v>
      </c>
      <c r="F23" s="21">
        <f>B23-D23</f>
        <v>34147630</v>
      </c>
      <c r="G23" s="17">
        <f t="shared" si="1"/>
        <v>0</v>
      </c>
      <c r="H23" s="29" t="s">
        <v>33</v>
      </c>
    </row>
    <row r="24" spans="1:10" x14ac:dyDescent="0.4">
      <c r="A24" s="26"/>
      <c r="B24" s="22">
        <f>B6+B10+B21+B15</f>
        <v>182649632.87</v>
      </c>
      <c r="C24" s="22">
        <f>C6+C10+C21+C15</f>
        <v>10811164.41</v>
      </c>
      <c r="D24" s="22">
        <f>D6+D10+D21+D15</f>
        <v>11842576.059999999</v>
      </c>
      <c r="E24" s="22">
        <f>E6+E10+E21+E15</f>
        <v>1031411.6500000004</v>
      </c>
      <c r="F24" s="22">
        <f>F6+F10+F21+F15</f>
        <v>170807056.81</v>
      </c>
      <c r="G24" s="12">
        <f t="shared" si="1"/>
        <v>6.4837666925007698E-2</v>
      </c>
      <c r="H24" s="13"/>
    </row>
    <row r="25" spans="1:10" ht="4.5" customHeight="1" x14ac:dyDescent="0.4">
      <c r="A25" s="3"/>
      <c r="B25" s="3"/>
      <c r="C25" s="3"/>
      <c r="D25" s="3"/>
      <c r="E25" s="3"/>
      <c r="F25" s="3"/>
      <c r="G25" s="3"/>
    </row>
    <row r="26" spans="1:10" ht="14.25" customHeight="1" x14ac:dyDescent="0.4">
      <c r="A26" s="3"/>
      <c r="B26" s="3"/>
      <c r="C26" s="3"/>
      <c r="D26" s="3"/>
      <c r="E26" s="3"/>
      <c r="F26" s="3"/>
      <c r="G26" s="3"/>
    </row>
    <row r="27" spans="1:10" ht="130.5" customHeight="1" x14ac:dyDescent="0.4">
      <c r="A27" s="32" t="s">
        <v>21</v>
      </c>
      <c r="B27" s="32"/>
      <c r="C27" s="32"/>
      <c r="D27" s="3"/>
      <c r="E27" s="3"/>
      <c r="F27" s="3" t="s">
        <v>1</v>
      </c>
      <c r="G27" s="3"/>
    </row>
    <row r="28" spans="1:10" x14ac:dyDescent="0.4">
      <c r="A28" s="27"/>
      <c r="B28" s="3"/>
      <c r="C28" s="3"/>
      <c r="D28" s="3"/>
      <c r="E28" s="3"/>
      <c r="F28" s="3"/>
      <c r="G28" s="3"/>
    </row>
    <row r="29" spans="1:10" x14ac:dyDescent="0.4">
      <c r="C29" s="28"/>
    </row>
  </sheetData>
  <mergeCells count="11">
    <mergeCell ref="A1:H1"/>
    <mergeCell ref="A2:H2"/>
    <mergeCell ref="A27:C27"/>
    <mergeCell ref="A17:A20"/>
    <mergeCell ref="B17:B20"/>
    <mergeCell ref="C17:C20"/>
    <mergeCell ref="D17:D20"/>
    <mergeCell ref="E17:E20"/>
    <mergeCell ref="F17:F20"/>
    <mergeCell ref="G17:G20"/>
    <mergeCell ref="H17:H18"/>
  </mergeCells>
  <pageMargins left="0.15748031496062992" right="0.15748031496062992" top="0.39370078740157483" bottom="0.15748031496062992" header="0.31496062992125984" footer="0.15748031496062992"/>
  <pageSetup paperSize="9" scale="50" fitToHeight="0" orientation="landscape" r:id="rId1"/>
  <headerFooter alignWithMargins="0"/>
  <rowBreaks count="2" manualBreakCount="2">
    <brk id="16" max="7" man="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кв.смета_13</vt:lpstr>
      <vt:lpstr>кв.смета_13!Заголовки_для_печати</vt:lpstr>
      <vt:lpstr>кв.смета_13!Область_печати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BLREAA1</dc:creator>
  <cp:lastModifiedBy>BLREAA1</cp:lastModifiedBy>
  <cp:lastPrinted>2021-01-29T11:19:47Z</cp:lastPrinted>
  <dcterms:created xsi:type="dcterms:W3CDTF">2019-07-19T11:40:04Z</dcterms:created>
  <dcterms:modified xsi:type="dcterms:W3CDTF">2021-01-29T11:19:54Z</dcterms:modified>
</cp:coreProperties>
</file>